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C:\Users\HP\SynologyDrive\Šolanja\Erudio informatika\Excel\"/>
    </mc:Choice>
  </mc:AlternateContent>
  <xr:revisionPtr revIDLastSave="0" documentId="13_ncr:1_{63E5E8D4-9004-441E-84DA-615CF6170A7D}" xr6:coauthVersionLast="47" xr6:coauthVersionMax="47" xr10:uidLastSave="{00000000-0000-0000-0000-000000000000}"/>
  <bookViews>
    <workbookView xWindow="-120" yWindow="-120" windowWidth="29040" windowHeight="15720" xr2:uid="{CDC34CCD-BA3F-4A53-9BA1-8BA8776BDEF2}"/>
  </bookViews>
  <sheets>
    <sheet name="Oblikovanje in funkci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 s="1"/>
  <c r="L3" i="1" s="1"/>
  <c r="I5" i="1"/>
  <c r="I10" i="1" l="1"/>
  <c r="I9" i="1"/>
  <c r="I8" i="1"/>
  <c r="I7" i="1"/>
  <c r="I6" i="1"/>
  <c r="I4" i="1"/>
  <c r="G12" i="1" l="1"/>
</calcChain>
</file>

<file path=xl/sharedStrings.xml><?xml version="1.0" encoding="utf-8"?>
<sst xmlns="http://schemas.openxmlformats.org/spreadsheetml/2006/main" count="62" uniqueCount="58">
  <si>
    <t>Ime</t>
  </si>
  <si>
    <t>Priimek</t>
  </si>
  <si>
    <t>Marija</t>
  </si>
  <si>
    <t>Kolar</t>
  </si>
  <si>
    <t>Miha</t>
  </si>
  <si>
    <t>Žagar</t>
  </si>
  <si>
    <t>Martin</t>
  </si>
  <si>
    <t>Oblak</t>
  </si>
  <si>
    <t>Gregor</t>
  </si>
  <si>
    <t>Kastelic</t>
  </si>
  <si>
    <t>Matjaž</t>
  </si>
  <si>
    <t>Petek</t>
  </si>
  <si>
    <t>Ana</t>
  </si>
  <si>
    <t>Hočevar</t>
  </si>
  <si>
    <t>Maja</t>
  </si>
  <si>
    <t>Košir</t>
  </si>
  <si>
    <t>Rok</t>
  </si>
  <si>
    <t>Kavčič</t>
  </si>
  <si>
    <t>Boštjan</t>
  </si>
  <si>
    <t>Rozman</t>
  </si>
  <si>
    <t>Robert</t>
  </si>
  <si>
    <t>Kotnik</t>
  </si>
  <si>
    <t>Bojan</t>
  </si>
  <si>
    <t>Hribar</t>
  </si>
  <si>
    <t>Starost</t>
  </si>
  <si>
    <t>Plača</t>
  </si>
  <si>
    <t>Šifra oddelka</t>
  </si>
  <si>
    <t>Ime oddelka</t>
  </si>
  <si>
    <t>Navodila</t>
  </si>
  <si>
    <t>Točke</t>
  </si>
  <si>
    <t>Dosežene točke</t>
  </si>
  <si>
    <t>Skupaj točke:</t>
  </si>
  <si>
    <t>1. Vse številke v stolpcu Plača oblikujete tako da bodo prikazale valuto € in dve decimalni mesti.</t>
  </si>
  <si>
    <t>2. S pomočjo pogojnega oblikovanja naj se v stolpcu Starost vse številke, ki so večje od 50, obarvajo rdeče.</t>
  </si>
  <si>
    <t>3. S pomočjo IF funkcije v stolpcu Povišica izpišite DA za vse plače nižje od 1000 in NE za vse ostale plače.</t>
  </si>
  <si>
    <t>Povišica</t>
  </si>
  <si>
    <t>4. V stolpcu Ime oddelka s pomočjo VLOOKUP funkcije izpišite imena oddelkov. Seznam je v celicah F2:H5.</t>
  </si>
  <si>
    <t>Povprečna plača:</t>
  </si>
  <si>
    <t>Skupaj vse plače:</t>
  </si>
  <si>
    <t>Najnižja plača:</t>
  </si>
  <si>
    <t>Najvišja plača:</t>
  </si>
  <si>
    <t>Število plač:</t>
  </si>
  <si>
    <t>5. V celici D28 s pomočjo funkcije izračunajte povprečno plačo.</t>
  </si>
  <si>
    <t>Ime in priimek:</t>
  </si>
  <si>
    <t>Ocena:</t>
  </si>
  <si>
    <t>Ocenjevalna lestvica</t>
  </si>
  <si>
    <t>1-nzd</t>
  </si>
  <si>
    <t>2-zd</t>
  </si>
  <si>
    <t>3-db</t>
  </si>
  <si>
    <t>4-pdb</t>
  </si>
  <si>
    <t>5-odl</t>
  </si>
  <si>
    <t>6. V celici D29 s pomočjo funkcije izračunajte seštevek vseh plač.</t>
  </si>
  <si>
    <t>7. V celici D30 s pomočjo funkcije izračunajte najnižjo plačo.</t>
  </si>
  <si>
    <t>8. V celici D31 s pomočjo funkcije izračunajte najvišjo plačo.</t>
  </si>
  <si>
    <t>9. V celici D32 s pomočjo funkcije izračunajte število vseh plač.</t>
  </si>
  <si>
    <t>Marketing</t>
  </si>
  <si>
    <t>Prodaja</t>
  </si>
  <si>
    <t>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</si>
</sst>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5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2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1" fillId="4" borderId="2" xfId="4" applyNumberFormat="1" applyBorder="1" applyAlignment="1" applyProtection="1">
      <alignment horizontal="center" vertical="center"/>
      <protection locked="0"/>
    </xf>
    <xf numFmtId="164" fontId="3" fillId="3" borderId="3" xfId="3" applyNumberForma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64" fontId="1" fillId="4" borderId="2" xfId="4" applyNumberFormat="1" applyBorder="1" applyAlignment="1" applyProtection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9" fontId="0" fillId="0" borderId="2" xfId="1" applyFont="1" applyBorder="1" applyProtection="1"/>
    <xf numFmtId="0" fontId="0" fillId="0" borderId="2" xfId="0" applyBorder="1"/>
    <xf numFmtId="0" fontId="5" fillId="0" borderId="0" xfId="0" applyFont="1" applyAlignment="1">
      <alignment horizontal="right"/>
    </xf>
    <xf numFmtId="164" fontId="3" fillId="3" borderId="3" xfId="3" applyNumberFormat="1" applyBorder="1" applyAlignment="1" applyProtection="1">
      <alignment horizontal="center" vertical="center"/>
    </xf>
    <xf numFmtId="0" fontId="0" fillId="0" borderId="6" xfId="0" applyBorder="1"/>
    <xf numFmtId="10" fontId="8" fillId="0" borderId="6" xfId="1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2" xfId="2" applyNumberFormat="1" applyBorder="1" applyProtection="1">
      <protection locked="0"/>
    </xf>
    <xf numFmtId="2" fontId="2" fillId="2" borderId="1" xfId="2" applyNumberFormat="1" applyProtection="1">
      <protection locked="0"/>
    </xf>
    <xf numFmtId="0" fontId="0" fillId="0" borderId="2" xfId="0" applyNumberFormat="1" applyBorder="1" applyProtection="1">
      <protection locked="0"/>
    </xf>
  </cellXfs>
  <cellStyles count="5">
    <cellStyle name="20 % – Poudarek6" xfId="4" builtinId="50"/>
    <cellStyle name="Izhod" xfId="2" builtinId="21"/>
    <cellStyle name="Navadno" xfId="0" builtinId="0"/>
    <cellStyle name="Odstotek" xfId="1" builtinId="5"/>
    <cellStyle name="Poudarek6" xfId="3" builtinId="49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 tint="-0.49998474074526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52918</xdr:colOff>
      <xdr:row>10</xdr:row>
      <xdr:rowOff>147110</xdr:rowOff>
    </xdr:from>
    <xdr:to>
      <xdr:col>9</xdr:col>
      <xdr:colOff>1809749</xdr:colOff>
      <xdr:row>11</xdr:row>
      <xdr:rowOff>31750</xdr:rowOff>
    </xdr:to>
    <xdr:sp macro="[0]!PreverjanjeVnosa2.PreverjanjeVnosa2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B6B925EE-6A61-2312-D015-A1C15A1AA4A7}"/>
            </a:ext>
          </a:extLst>
        </xdr:cNvPr>
        <xdr:cNvSpPr/>
      </xdr:nvSpPr>
      <xdr:spPr>
        <a:xfrm>
          <a:off x="8805335" y="2242610"/>
          <a:ext cx="1756831" cy="223307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1100"/>
            <a:t>Izračunaj dosežene točke</a:t>
          </a:r>
        </a:p>
      </xdr:txBody>
    </xdr:sp>
    <xdr:clientData/>
  </xdr:twoCellAnchor>
  <xdr:twoCellAnchor>
    <xdr:from>
      <xdr:col>9</xdr:col>
      <xdr:colOff>51859</xdr:colOff>
      <xdr:row>11</xdr:row>
      <xdr:rowOff>119591</xdr:rowOff>
    </xdr:from>
    <xdr:to>
      <xdr:col>9</xdr:col>
      <xdr:colOff>1809749</xdr:colOff>
      <xdr:row>12</xdr:row>
      <xdr:rowOff>152291</xdr:rowOff>
    </xdr:to>
    <xdr:sp macro="[0]!IzbrisTock.IzbrisTock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7C51D114-D534-D83C-7F29-8B31181A4482}"/>
            </a:ext>
          </a:extLst>
        </xdr:cNvPr>
        <xdr:cNvSpPr/>
      </xdr:nvSpPr>
      <xdr:spPr>
        <a:xfrm>
          <a:off x="8804276" y="2553758"/>
          <a:ext cx="1757890" cy="223200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l-SI" sz="1100"/>
            <a:t>Izbriši izračunane točke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A44CC-59A6-4E88-BF89-621A22BAB6CC}">
  <sheetPr codeName="List1">
    <tabColor theme="9" tint="0.59999389629810485"/>
  </sheetPr>
  <dimension ref="A1:O33"/>
  <sheetViews>
    <sheetView showGridLines="0" tabSelected="1" zoomScale="98" zoomScaleNormal="98" workbookViewId="0">
      <pane ySplit="13" topLeftCell="A14" activePane="bottomLeft" state="frozen"/>
      <selection pane="bottomLeft" activeCell="F30" sqref="F30"/>
    </sheetView>
  </sheetViews>
  <sheetFormatPr defaultRowHeight="15" x14ac:dyDescent="0.25"/>
  <cols>
    <col min="1" max="6" width="17.7109375" customWidth="1"/>
    <col min="7" max="7" width="12.5703125" bestFit="1" customWidth="1"/>
    <col min="8" max="8" width="11.85546875" customWidth="1"/>
    <col min="9" max="9" width="0.140625" customWidth="1"/>
    <col min="10" max="10" width="28.140625" customWidth="1"/>
    <col min="11" max="11" width="12.28515625" customWidth="1"/>
    <col min="12" max="12" width="14.5703125" customWidth="1"/>
  </cols>
  <sheetData>
    <row r="1" spans="1:15" ht="30" x14ac:dyDescent="0.25">
      <c r="A1" s="20" t="s">
        <v>28</v>
      </c>
      <c r="B1" s="20"/>
      <c r="C1" s="20"/>
      <c r="D1" s="20"/>
      <c r="E1" s="20"/>
      <c r="F1" s="20"/>
      <c r="G1" s="8" t="s">
        <v>29</v>
      </c>
      <c r="H1" s="9" t="s">
        <v>30</v>
      </c>
    </row>
    <row r="2" spans="1:15" x14ac:dyDescent="0.25">
      <c r="A2" s="19" t="s">
        <v>32</v>
      </c>
      <c r="B2" s="19"/>
      <c r="C2" s="19"/>
      <c r="D2" s="19"/>
      <c r="E2" s="19"/>
      <c r="F2" s="19"/>
      <c r="G2" s="10">
        <v>0.5</v>
      </c>
      <c r="H2" s="6"/>
      <c r="I2" s="11"/>
      <c r="K2" s="23" t="s">
        <v>43</v>
      </c>
      <c r="L2" s="1"/>
      <c r="N2" s="21" t="s">
        <v>45</v>
      </c>
      <c r="O2" s="22"/>
    </row>
    <row r="3" spans="1:15" x14ac:dyDescent="0.25">
      <c r="A3" s="19" t="s">
        <v>33</v>
      </c>
      <c r="B3" s="19"/>
      <c r="C3" s="19"/>
      <c r="D3" s="19"/>
      <c r="E3" s="19"/>
      <c r="F3" s="19"/>
      <c r="G3" s="10">
        <v>2.5</v>
      </c>
      <c r="H3" s="6"/>
      <c r="I3" s="11"/>
      <c r="K3" s="23" t="s">
        <v>44</v>
      </c>
      <c r="L3" s="12" t="str">
        <f>VLOOKUP(H13,$N$3:$O$9,2,TRUE)</f>
        <v>1-nzd</v>
      </c>
      <c r="N3" s="13">
        <v>0</v>
      </c>
      <c r="O3" s="14" t="s">
        <v>46</v>
      </c>
    </row>
    <row r="4" spans="1:15" x14ac:dyDescent="0.25">
      <c r="A4" s="19" t="s">
        <v>34</v>
      </c>
      <c r="B4" s="19"/>
      <c r="C4" s="19"/>
      <c r="D4" s="19"/>
      <c r="E4" s="19"/>
      <c r="F4" s="19"/>
      <c r="G4" s="10">
        <v>3</v>
      </c>
      <c r="H4" s="6"/>
      <c r="I4" s="11" t="str">
        <f>IF(E16="","",IF(E16=IF(D16&lt;1000,"DA","NE"),3, 0))</f>
        <v/>
      </c>
      <c r="N4" s="13">
        <v>0.5</v>
      </c>
      <c r="O4" s="14" t="s">
        <v>46</v>
      </c>
    </row>
    <row r="5" spans="1:15" x14ac:dyDescent="0.25">
      <c r="A5" s="19" t="s">
        <v>36</v>
      </c>
      <c r="B5" s="19"/>
      <c r="C5" s="19"/>
      <c r="D5" s="19"/>
      <c r="E5" s="19"/>
      <c r="F5" s="19"/>
      <c r="G5" s="10">
        <v>3</v>
      </c>
      <c r="H5" s="6"/>
      <c r="I5" s="11" t="str">
        <f>IF(G16="","",IF(G16=VLOOKUP(F16,$K$16:$L$18,2,FALSE),3, 0))</f>
        <v/>
      </c>
      <c r="N5" s="13">
        <v>0.51</v>
      </c>
      <c r="O5" s="14" t="s">
        <v>47</v>
      </c>
    </row>
    <row r="6" spans="1:15" x14ac:dyDescent="0.25">
      <c r="A6" s="19" t="s">
        <v>42</v>
      </c>
      <c r="B6" s="19"/>
      <c r="C6" s="19"/>
      <c r="D6" s="19"/>
      <c r="E6" s="19"/>
      <c r="F6" s="19"/>
      <c r="G6" s="10">
        <v>1</v>
      </c>
      <c r="H6" s="6"/>
      <c r="I6" s="11" t="str">
        <f>IF(D28="","",IF(D28=AVERAGE(D16:D26),1, 0))</f>
        <v/>
      </c>
      <c r="N6" s="13">
        <v>0.65</v>
      </c>
      <c r="O6" s="14" t="s">
        <v>48</v>
      </c>
    </row>
    <row r="7" spans="1:15" x14ac:dyDescent="0.25">
      <c r="A7" s="19" t="s">
        <v>51</v>
      </c>
      <c r="B7" s="19"/>
      <c r="C7" s="19"/>
      <c r="D7" s="19"/>
      <c r="E7" s="19"/>
      <c r="F7" s="19"/>
      <c r="G7" s="10">
        <v>1</v>
      </c>
      <c r="H7" s="6"/>
      <c r="I7" s="11" t="str">
        <f>IF(D29="","",IF(D29=SUM(D16:D26),1, 0))</f>
        <v/>
      </c>
      <c r="N7" s="13">
        <v>0.8</v>
      </c>
      <c r="O7" s="14" t="s">
        <v>49</v>
      </c>
    </row>
    <row r="8" spans="1:15" x14ac:dyDescent="0.25">
      <c r="A8" s="19" t="s">
        <v>52</v>
      </c>
      <c r="B8" s="19"/>
      <c r="C8" s="19"/>
      <c r="D8" s="19"/>
      <c r="E8" s="19"/>
      <c r="F8" s="19"/>
      <c r="G8" s="10">
        <v>1</v>
      </c>
      <c r="H8" s="6"/>
      <c r="I8" s="11" t="str">
        <f>IF(D30="","",IF(D30=MIN(D16:D26),1, 0))</f>
        <v/>
      </c>
      <c r="N8" s="13">
        <v>0.9</v>
      </c>
      <c r="O8" s="14" t="s">
        <v>50</v>
      </c>
    </row>
    <row r="9" spans="1:15" x14ac:dyDescent="0.25">
      <c r="A9" s="19" t="s">
        <v>53</v>
      </c>
      <c r="B9" s="19"/>
      <c r="C9" s="19"/>
      <c r="D9" s="19"/>
      <c r="E9" s="19"/>
      <c r="F9" s="19"/>
      <c r="G9" s="10">
        <v>1</v>
      </c>
      <c r="H9" s="6"/>
      <c r="I9" s="11" t="str">
        <f>IF(D31="","",IF(D31=MAX(D16:D26),1, 0))</f>
        <v/>
      </c>
      <c r="N9" s="13">
        <v>1</v>
      </c>
      <c r="O9" s="14" t="s">
        <v>50</v>
      </c>
    </row>
    <row r="10" spans="1:15" x14ac:dyDescent="0.25">
      <c r="A10" s="19" t="s">
        <v>54</v>
      </c>
      <c r="B10" s="19"/>
      <c r="C10" s="19"/>
      <c r="D10" s="19"/>
      <c r="E10" s="19"/>
      <c r="F10" s="19"/>
      <c r="G10" s="10">
        <v>1</v>
      </c>
      <c r="H10" s="6"/>
      <c r="I10" s="11" t="str">
        <f>IF(D32="","",IF(D32=COUNT(D16:D26),1, 0))</f>
        <v/>
      </c>
    </row>
    <row r="11" spans="1:15" ht="27" customHeight="1" x14ac:dyDescent="0.25">
      <c r="H11" s="1"/>
    </row>
    <row r="12" spans="1:15" x14ac:dyDescent="0.25">
      <c r="F12" s="15" t="s">
        <v>31</v>
      </c>
      <c r="G12" s="16">
        <f>SUM(G2:G10)</f>
        <v>14</v>
      </c>
      <c r="H12" s="7">
        <f>SUM(H2:H10)</f>
        <v>0</v>
      </c>
    </row>
    <row r="13" spans="1:15" s="17" customFormat="1" x14ac:dyDescent="0.25">
      <c r="H13" s="18">
        <f>H12/G12</f>
        <v>0</v>
      </c>
    </row>
    <row r="14" spans="1:15" s="1" customFormat="1" ht="42" customHeight="1" x14ac:dyDescent="0.25"/>
    <row r="15" spans="1:15" s="1" customFormat="1" x14ac:dyDescent="0.25">
      <c r="A15" s="2" t="s">
        <v>0</v>
      </c>
      <c r="B15" s="2" t="s">
        <v>1</v>
      </c>
      <c r="C15" s="2" t="s">
        <v>24</v>
      </c>
      <c r="D15" s="2" t="s">
        <v>25</v>
      </c>
      <c r="E15" s="2" t="s">
        <v>35</v>
      </c>
      <c r="F15" s="2" t="s">
        <v>26</v>
      </c>
      <c r="G15" s="2" t="s">
        <v>27</v>
      </c>
      <c r="K15" s="2" t="s">
        <v>26</v>
      </c>
      <c r="L15" s="2" t="s">
        <v>27</v>
      </c>
    </row>
    <row r="16" spans="1:15" s="1" customFormat="1" x14ac:dyDescent="0.25">
      <c r="A16" s="3" t="s">
        <v>2</v>
      </c>
      <c r="B16" s="3" t="s">
        <v>3</v>
      </c>
      <c r="C16" s="3">
        <v>34</v>
      </c>
      <c r="D16" s="26">
        <v>900</v>
      </c>
      <c r="E16" s="24"/>
      <c r="F16" s="3">
        <v>1</v>
      </c>
      <c r="G16" s="4"/>
      <c r="K16" s="3">
        <v>1</v>
      </c>
      <c r="L16" s="3" t="s">
        <v>55</v>
      </c>
    </row>
    <row r="17" spans="1:12" s="1" customFormat="1" x14ac:dyDescent="0.25">
      <c r="A17" s="3" t="s">
        <v>4</v>
      </c>
      <c r="B17" s="3" t="s">
        <v>5</v>
      </c>
      <c r="C17" s="3">
        <v>22</v>
      </c>
      <c r="D17" s="26">
        <v>2769</v>
      </c>
      <c r="E17" s="24"/>
      <c r="F17" s="3">
        <v>2</v>
      </c>
      <c r="G17" s="4"/>
      <c r="K17" s="3">
        <v>2</v>
      </c>
      <c r="L17" s="3" t="s">
        <v>56</v>
      </c>
    </row>
    <row r="18" spans="1:12" s="1" customFormat="1" x14ac:dyDescent="0.25">
      <c r="A18" s="3" t="s">
        <v>6</v>
      </c>
      <c r="B18" s="3" t="s">
        <v>7</v>
      </c>
      <c r="C18" s="3">
        <v>54</v>
      </c>
      <c r="D18" s="26">
        <v>2606</v>
      </c>
      <c r="E18" s="24"/>
      <c r="F18" s="3">
        <v>3</v>
      </c>
      <c r="G18" s="4"/>
      <c r="K18" s="3">
        <v>3</v>
      </c>
      <c r="L18" s="3" t="s">
        <v>57</v>
      </c>
    </row>
    <row r="19" spans="1:12" s="1" customFormat="1" x14ac:dyDescent="0.25">
      <c r="A19" s="3" t="s">
        <v>8</v>
      </c>
      <c r="B19" s="3" t="s">
        <v>9</v>
      </c>
      <c r="C19" s="3">
        <v>48</v>
      </c>
      <c r="D19" s="26">
        <v>2615</v>
      </c>
      <c r="E19" s="24"/>
      <c r="F19" s="3">
        <v>2</v>
      </c>
      <c r="G19" s="4"/>
    </row>
    <row r="20" spans="1:12" s="1" customFormat="1" x14ac:dyDescent="0.25">
      <c r="A20" s="3" t="s">
        <v>10</v>
      </c>
      <c r="B20" s="3" t="s">
        <v>11</v>
      </c>
      <c r="C20" s="3">
        <v>53</v>
      </c>
      <c r="D20" s="26">
        <v>2099</v>
      </c>
      <c r="E20" s="24"/>
      <c r="F20" s="3">
        <v>2</v>
      </c>
      <c r="G20" s="4"/>
    </row>
    <row r="21" spans="1:12" s="1" customFormat="1" x14ac:dyDescent="0.25">
      <c r="A21" s="3" t="s">
        <v>12</v>
      </c>
      <c r="B21" s="3" t="s">
        <v>13</v>
      </c>
      <c r="C21" s="3">
        <v>26</v>
      </c>
      <c r="D21" s="26">
        <v>850</v>
      </c>
      <c r="E21" s="24"/>
      <c r="F21" s="3">
        <v>2</v>
      </c>
      <c r="G21" s="4"/>
    </row>
    <row r="22" spans="1:12" s="1" customFormat="1" x14ac:dyDescent="0.25">
      <c r="A22" s="3" t="s">
        <v>14</v>
      </c>
      <c r="B22" s="3" t="s">
        <v>15</v>
      </c>
      <c r="C22" s="3">
        <v>37</v>
      </c>
      <c r="D22" s="26">
        <v>2881</v>
      </c>
      <c r="E22" s="24"/>
      <c r="F22" s="3">
        <v>1</v>
      </c>
      <c r="G22" s="4"/>
    </row>
    <row r="23" spans="1:12" s="1" customFormat="1" x14ac:dyDescent="0.25">
      <c r="A23" s="3" t="s">
        <v>16</v>
      </c>
      <c r="B23" s="3" t="s">
        <v>17</v>
      </c>
      <c r="C23" s="3">
        <v>51</v>
      </c>
      <c r="D23" s="26">
        <v>2281</v>
      </c>
      <c r="E23" s="24"/>
      <c r="F23" s="3">
        <v>2</v>
      </c>
      <c r="G23" s="4"/>
    </row>
    <row r="24" spans="1:12" s="1" customFormat="1" x14ac:dyDescent="0.25">
      <c r="A24" s="3" t="s">
        <v>18</v>
      </c>
      <c r="B24" s="3" t="s">
        <v>19</v>
      </c>
      <c r="C24" s="3">
        <v>50</v>
      </c>
      <c r="D24" s="26">
        <v>2059</v>
      </c>
      <c r="E24" s="24"/>
      <c r="F24" s="3">
        <v>3</v>
      </c>
      <c r="G24" s="4"/>
    </row>
    <row r="25" spans="1:12" s="1" customFormat="1" x14ac:dyDescent="0.25">
      <c r="A25" s="3" t="s">
        <v>20</v>
      </c>
      <c r="B25" s="3" t="s">
        <v>21</v>
      </c>
      <c r="C25" s="3">
        <v>56</v>
      </c>
      <c r="D25" s="26">
        <v>2852</v>
      </c>
      <c r="E25" s="24"/>
      <c r="F25" s="3">
        <v>2</v>
      </c>
      <c r="G25" s="4"/>
    </row>
    <row r="26" spans="1:12" s="1" customFormat="1" x14ac:dyDescent="0.25">
      <c r="A26" s="3" t="s">
        <v>22</v>
      </c>
      <c r="B26" s="3" t="s">
        <v>23</v>
      </c>
      <c r="C26" s="3">
        <v>38</v>
      </c>
      <c r="D26" s="26">
        <v>2474</v>
      </c>
      <c r="E26" s="24"/>
      <c r="F26" s="3">
        <v>1</v>
      </c>
      <c r="G26" s="4"/>
    </row>
    <row r="27" spans="1:12" s="1" customFormat="1" x14ac:dyDescent="0.25"/>
    <row r="28" spans="1:12" s="1" customFormat="1" x14ac:dyDescent="0.25">
      <c r="C28" s="5" t="s">
        <v>37</v>
      </c>
      <c r="D28" s="25"/>
    </row>
    <row r="29" spans="1:12" s="1" customFormat="1" x14ac:dyDescent="0.25">
      <c r="C29" s="5" t="s">
        <v>38</v>
      </c>
      <c r="D29" s="25"/>
    </row>
    <row r="30" spans="1:12" s="1" customFormat="1" x14ac:dyDescent="0.25">
      <c r="C30" s="5" t="s">
        <v>39</v>
      </c>
      <c r="D30" s="25"/>
    </row>
    <row r="31" spans="1:12" s="1" customFormat="1" x14ac:dyDescent="0.25">
      <c r="C31" s="5" t="s">
        <v>40</v>
      </c>
      <c r="D31" s="25"/>
    </row>
    <row r="32" spans="1:12" s="1" customFormat="1" x14ac:dyDescent="0.25">
      <c r="C32" s="5" t="s">
        <v>41</v>
      </c>
      <c r="D32" s="25"/>
    </row>
    <row r="33" s="1" customFormat="1" x14ac:dyDescent="0.25"/>
  </sheetData>
  <sheetProtection algorithmName="SHA-512" hashValue="0TTNqtnCMtEy8mgoBjkBxT4TDLdv715SFa5g/pJf45DbmCV7zzd7T/HVf3UpaDlo3O0ZM5PiGKenl3qjg7GSvw==" saltValue="zyK8p2bSyVquog1vcMdByA==" spinCount="100000" sheet="1" objects="1" scenarios="1" formatCells="0"/>
  <mergeCells count="11">
    <mergeCell ref="A4:F4"/>
    <mergeCell ref="A3:F3"/>
    <mergeCell ref="A2:F2"/>
    <mergeCell ref="A1:F1"/>
    <mergeCell ref="N2:O2"/>
    <mergeCell ref="A5:F5"/>
    <mergeCell ref="A10:F10"/>
    <mergeCell ref="A9:F9"/>
    <mergeCell ref="A8:F8"/>
    <mergeCell ref="A7:F7"/>
    <mergeCell ref="A6:F6"/>
  </mergeCells>
  <phoneticPr fontId="6" type="noConversion"/>
  <conditionalFormatting sqref="L3">
    <cfRule type="cellIs" dxfId="5" priority="9" operator="equal">
      <formula>"5-odl"</formula>
    </cfRule>
    <cfRule type="cellIs" dxfId="4" priority="10" operator="equal">
      <formula>"4-pdb"</formula>
    </cfRule>
    <cfRule type="cellIs" dxfId="3" priority="11" operator="equal">
      <formula>"3-db"</formula>
    </cfRule>
    <cfRule type="cellIs" dxfId="2" priority="12" operator="equal">
      <formula>"2-zd"</formula>
    </cfRule>
    <cfRule type="cellIs" dxfId="1" priority="13" operator="equal">
      <formula>"1-nzd"</formula>
    </cfRule>
  </conditionalFormatting>
  <pageMargins left="0.7" right="0.7" top="0.75" bottom="0.75" header="0.3" footer="0.3"/>
  <pageSetup paperSize="9" orientation="portrait" r:id="rId1"/>
  <ignoredErrors>
    <ignoredError sqref="H12:H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Oblikovanje in funkcije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Bradule</dc:creator>
  <cp:lastModifiedBy>Branka Bradule</cp:lastModifiedBy>
  <dcterms:created xsi:type="dcterms:W3CDTF">2023-01-26T07:26:28Z</dcterms:created>
  <dcterms:modified xsi:type="dcterms:W3CDTF">2023-02-11T10:41:51Z</dcterms:modified>
</cp:coreProperties>
</file>